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2005" windowHeight="798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<sst xmlns="http://schemas.openxmlformats.org/spreadsheetml/2006/main" count="40" uniqueCount="30">
  <si>
    <t>Model</t>
  </si>
  <si>
    <t>Fuel</t>
  </si>
  <si>
    <t>SCC61E</t>
  </si>
  <si>
    <t>Electric</t>
  </si>
  <si>
    <t>Average Energy Consumption (kW/h)</t>
  </si>
  <si>
    <t>Hours Working</t>
  </si>
  <si>
    <t>Days per year</t>
  </si>
  <si>
    <t>Gas</t>
  </si>
  <si>
    <t>SCC61G</t>
  </si>
  <si>
    <t xml:space="preserve">Daily Cost </t>
  </si>
  <si>
    <t>Annual Costs</t>
  </si>
  <si>
    <t>SCC101E</t>
  </si>
  <si>
    <t>SCC101G</t>
  </si>
  <si>
    <t>SCC201E</t>
  </si>
  <si>
    <t>SCC201G</t>
  </si>
  <si>
    <t>CMP61E</t>
  </si>
  <si>
    <t>CMP61G</t>
  </si>
  <si>
    <t>CMP101E</t>
  </si>
  <si>
    <t>CMP101G</t>
  </si>
  <si>
    <t>CMP201E</t>
  </si>
  <si>
    <t>CMP201G</t>
  </si>
  <si>
    <t>Average Cost (Pence p/kWh)</t>
  </si>
  <si>
    <t xml:space="preserve">If you know the cost of you own gas supply please enter it in below. </t>
  </si>
  <si>
    <t xml:space="preserve">Please note, for the gas models you will need to ensure you have extraction and gas interlocking on site and comply with all gas appliance safety regulations. </t>
  </si>
  <si>
    <t xml:space="preserve">If you know the cost of your own electricity supply please enter it below. </t>
  </si>
  <si>
    <t>&lt; ---If you know the amount of hours you use the combi for per day please enter it here.</t>
  </si>
  <si>
    <t>&lt;--- If you know the amount of days per year you are working please enter it here.</t>
  </si>
  <si>
    <t>COMPARISON vs GAS (Annual Costs)</t>
  </si>
  <si>
    <t>COMPARISON vs ELECTRIC (Annual Costs)</t>
  </si>
  <si>
    <t>Rational Combi Oven Average Gas Vs Electricity Costings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</si>
</sst>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0000000"/>
    <numFmt numFmtId="165" formatCode="&quot;£&quot;#,##0.00"/>
    <numFmt numFmtId="166" formatCode="#,##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17" borderId="0" xfId="0" applyFill="1" applyAlignment="1">
      <alignment wrapText="1"/>
    </xf>
    <xf numFmtId="0" fontId="0" fillId="17" borderId="0" xfId="0" applyFill="1" applyBorder="1" applyAlignment="1">
      <alignment wrapText="1"/>
    </xf>
    <xf numFmtId="0" fontId="35" fillId="33" borderId="10" xfId="0" applyFont="1" applyFill="1" applyBorder="1" applyAlignment="1">
      <alignment horizontal="center" vertical="center" wrapText="1"/>
    </xf>
    <xf numFmtId="0" fontId="35" fillId="17" borderId="11" xfId="0" applyFont="1" applyFill="1" applyBorder="1" applyAlignment="1">
      <alignment horizontal="center" wrapText="1"/>
    </xf>
    <xf numFmtId="0" fontId="0" fillId="17" borderId="11" xfId="0" applyFill="1" applyBorder="1" applyAlignment="1">
      <alignment horizontal="center" wrapText="1"/>
    </xf>
    <xf numFmtId="0" fontId="0" fillId="17" borderId="12" xfId="0" applyFill="1" applyBorder="1" applyAlignment="1">
      <alignment horizontal="center" wrapText="1"/>
    </xf>
    <xf numFmtId="0" fontId="35" fillId="12" borderId="13" xfId="0" applyFont="1" applyFill="1" applyBorder="1" applyAlignment="1">
      <alignment wrapText="1"/>
    </xf>
    <xf numFmtId="0" fontId="35" fillId="12" borderId="14" xfId="0" applyFont="1" applyFill="1" applyBorder="1" applyAlignment="1">
      <alignment wrapText="1"/>
    </xf>
    <xf numFmtId="165" fontId="35" fillId="12" borderId="14" xfId="0" applyNumberFormat="1" applyFont="1" applyFill="1" applyBorder="1" applyAlignment="1">
      <alignment wrapText="1"/>
    </xf>
    <xf numFmtId="165" fontId="35" fillId="12" borderId="15" xfId="0" applyNumberFormat="1" applyFont="1" applyFill="1" applyBorder="1" applyAlignment="1">
      <alignment wrapText="1"/>
    </xf>
    <xf numFmtId="0" fontId="35" fillId="12" borderId="16" xfId="0" applyFont="1" applyFill="1" applyBorder="1" applyAlignment="1">
      <alignment wrapText="1"/>
    </xf>
    <xf numFmtId="0" fontId="35" fillId="12" borderId="17" xfId="0" applyFont="1" applyFill="1" applyBorder="1" applyAlignment="1">
      <alignment wrapText="1"/>
    </xf>
    <xf numFmtId="165" fontId="35" fillId="12" borderId="17" xfId="0" applyNumberFormat="1" applyFont="1" applyFill="1" applyBorder="1" applyAlignment="1">
      <alignment wrapText="1"/>
    </xf>
    <xf numFmtId="165" fontId="35" fillId="12" borderId="18" xfId="0" applyNumberFormat="1" applyFont="1" applyFill="1" applyBorder="1" applyAlignment="1">
      <alignment wrapText="1"/>
    </xf>
    <xf numFmtId="0" fontId="0" fillId="17" borderId="19" xfId="0" applyFill="1" applyBorder="1" applyAlignment="1">
      <alignment wrapText="1"/>
    </xf>
    <xf numFmtId="0" fontId="0" fillId="34" borderId="20" xfId="0" applyFill="1" applyBorder="1" applyAlignment="1">
      <alignment wrapText="1"/>
    </xf>
    <xf numFmtId="0" fontId="35" fillId="19" borderId="20" xfId="0" applyFont="1" applyFill="1" applyBorder="1" applyAlignment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19" borderId="22" xfId="0" applyFill="1" applyBorder="1" applyAlignment="1">
      <alignment horizontal="center" vertical="center" wrapText="1"/>
    </xf>
    <xf numFmtId="0" fontId="35" fillId="33" borderId="16" xfId="0" applyFont="1" applyFill="1" applyBorder="1" applyAlignment="1" applyProtection="1">
      <alignment vertical="center" wrapText="1"/>
      <protection/>
    </xf>
    <xf numFmtId="0" fontId="35" fillId="17" borderId="23" xfId="0" applyFont="1" applyFill="1" applyBorder="1" applyAlignment="1">
      <alignment vertical="center" wrapText="1"/>
    </xf>
    <xf numFmtId="0" fontId="35" fillId="12" borderId="10" xfId="0" applyFont="1" applyFill="1" applyBorder="1" applyAlignment="1">
      <alignment wrapText="1"/>
    </xf>
    <xf numFmtId="0" fontId="35" fillId="12" borderId="11" xfId="0" applyFont="1" applyFill="1" applyBorder="1" applyAlignment="1">
      <alignment wrapText="1"/>
    </xf>
    <xf numFmtId="165" fontId="35" fillId="12" borderId="11" xfId="0" applyNumberFormat="1" applyFont="1" applyFill="1" applyBorder="1" applyAlignment="1">
      <alignment wrapText="1"/>
    </xf>
    <xf numFmtId="165" fontId="35" fillId="12" borderId="12" xfId="0" applyNumberFormat="1" applyFont="1" applyFill="1" applyBorder="1" applyAlignment="1">
      <alignment wrapText="1"/>
    </xf>
    <xf numFmtId="0" fontId="35" fillId="33" borderId="24" xfId="0" applyFont="1" applyFill="1" applyBorder="1" applyAlignment="1">
      <alignment horizontal="center" vertical="center" wrapText="1"/>
    </xf>
    <xf numFmtId="0" fontId="35" fillId="33" borderId="25" xfId="0" applyFont="1" applyFill="1" applyBorder="1" applyAlignment="1">
      <alignment horizontal="center" vertical="center" wrapText="1"/>
    </xf>
    <xf numFmtId="0" fontId="35" fillId="33" borderId="26" xfId="0" applyFont="1" applyFill="1" applyBorder="1" applyAlignment="1">
      <alignment horizontal="center" vertical="center" wrapText="1"/>
    </xf>
    <xf numFmtId="0" fontId="0" fillId="17" borderId="20" xfId="0" applyFill="1" applyBorder="1" applyAlignment="1">
      <alignment wrapText="1"/>
    </xf>
    <xf numFmtId="0" fontId="35" fillId="19" borderId="27" xfId="0" applyFont="1" applyFill="1" applyBorder="1" applyAlignment="1">
      <alignment horizontal="center" wrapText="1"/>
    </xf>
    <xf numFmtId="0" fontId="35" fillId="33" borderId="28" xfId="0" applyFont="1" applyFill="1" applyBorder="1" applyAlignment="1" applyProtection="1">
      <alignment vertical="center" wrapText="1"/>
      <protection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19" borderId="30" xfId="0" applyFill="1" applyBorder="1" applyAlignment="1">
      <alignment horizontal="center" vertical="center" wrapText="1"/>
    </xf>
    <xf numFmtId="0" fontId="35" fillId="16" borderId="31" xfId="0" applyFont="1" applyFill="1" applyBorder="1" applyAlignment="1">
      <alignment horizontal="center" vertical="center" wrapText="1"/>
    </xf>
    <xf numFmtId="0" fontId="35" fillId="34" borderId="20" xfId="0" applyFont="1" applyFill="1" applyBorder="1" applyAlignment="1">
      <alignment wrapText="1"/>
    </xf>
    <xf numFmtId="166" fontId="0" fillId="12" borderId="11" xfId="0" applyNumberFormat="1" applyFont="1" applyFill="1" applyBorder="1" applyAlignment="1" applyProtection="1">
      <alignment wrapText="1"/>
      <protection/>
    </xf>
    <xf numFmtId="166" fontId="0" fillId="12" borderId="14" xfId="0" applyNumberFormat="1" applyFont="1" applyFill="1" applyBorder="1" applyAlignment="1" applyProtection="1">
      <alignment wrapText="1"/>
      <protection/>
    </xf>
    <xf numFmtId="166" fontId="0" fillId="12" borderId="17" xfId="0" applyNumberFormat="1" applyFont="1" applyFill="1" applyBorder="1" applyAlignment="1" applyProtection="1">
      <alignment wrapText="1"/>
      <protection/>
    </xf>
    <xf numFmtId="0" fontId="0" fillId="17" borderId="0" xfId="0" applyFill="1" applyAlignment="1">
      <alignment horizontal="center" vertical="center" wrapText="1"/>
    </xf>
    <xf numFmtId="165" fontId="22" fillId="26" borderId="32" xfId="39" applyNumberFormat="1" applyBorder="1" applyAlignment="1">
      <alignment wrapText="1"/>
    </xf>
    <xf numFmtId="0" fontId="25" fillId="17" borderId="0" xfId="46" applyFill="1" applyAlignment="1">
      <alignment wrapText="1"/>
    </xf>
    <xf numFmtId="0" fontId="0" fillId="17" borderId="0" xfId="0" applyFill="1" applyAlignment="1">
      <alignment/>
    </xf>
    <xf numFmtId="0" fontId="35" fillId="17" borderId="0" xfId="0" applyFont="1" applyFill="1" applyBorder="1" applyAlignment="1">
      <alignment wrapText="1"/>
    </xf>
    <xf numFmtId="0" fontId="0" fillId="17" borderId="0" xfId="0" applyFill="1" applyBorder="1" applyAlignment="1">
      <alignment/>
    </xf>
    <xf numFmtId="165" fontId="22" fillId="26" borderId="22" xfId="39" applyNumberFormat="1" applyBorder="1" applyAlignment="1">
      <alignment wrapText="1"/>
    </xf>
    <xf numFmtId="0" fontId="0" fillId="16" borderId="33" xfId="0" applyFill="1" applyBorder="1" applyAlignment="1">
      <alignment wrapText="1"/>
    </xf>
    <xf numFmtId="0" fontId="0" fillId="16" borderId="0" xfId="0" applyFill="1" applyBorder="1" applyAlignment="1">
      <alignment wrapText="1"/>
    </xf>
    <xf numFmtId="0" fontId="0" fillId="16" borderId="0" xfId="0" applyFill="1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-0.0055"/>
          <c:w val="0.941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SCC61E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Sheet1!$F$7</c:f>
              <c:numCache>
                <c:ptCount val="1"/>
                <c:pt idx="0">
                  <c:v>2943.36</c:v>
                </c:pt>
              </c:numCache>
            </c:numRef>
          </c:val>
        </c:ser>
        <c:ser>
          <c:idx val="3"/>
          <c:order val="1"/>
          <c:tx>
            <c:strRef>
              <c:f>Sheet1!$A$14</c:f>
              <c:strCache>
                <c:ptCount val="1"/>
                <c:pt idx="0">
                  <c:v>SCC61G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Sheet1!$F$14</c:f>
              <c:numCache>
                <c:ptCount val="1"/>
                <c:pt idx="0">
                  <c:v>709.0344000000001</c:v>
                </c:pt>
              </c:numCache>
            </c:numRef>
          </c:val>
        </c:ser>
        <c:ser>
          <c:idx val="1"/>
          <c:order val="2"/>
          <c:tx>
            <c:strRef>
              <c:f>Sheet1!$A$8</c:f>
              <c:strCache>
                <c:ptCount val="1"/>
                <c:pt idx="0">
                  <c:v>SCC101E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Sheet1!$F$8</c:f>
              <c:numCache>
                <c:ptCount val="1"/>
                <c:pt idx="0">
                  <c:v>4064.64</c:v>
                </c:pt>
              </c:numCache>
            </c:numRef>
          </c:val>
        </c:ser>
        <c:ser>
          <c:idx val="4"/>
          <c:order val="3"/>
          <c:tx>
            <c:strRef>
              <c:f>Sheet1!$A$15</c:f>
              <c:strCache>
                <c:ptCount val="1"/>
                <c:pt idx="0">
                  <c:v>SCC101G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Sheet1!$F$15</c:f>
              <c:numCache>
                <c:ptCount val="1"/>
                <c:pt idx="0">
                  <c:v>1069.7712000000001</c:v>
                </c:pt>
              </c:numCache>
            </c:numRef>
          </c:val>
        </c:ser>
        <c:ser>
          <c:idx val="2"/>
          <c:order val="4"/>
          <c:tx>
            <c:strRef>
              <c:f>Sheet1!$A$9</c:f>
              <c:strCache>
                <c:ptCount val="1"/>
                <c:pt idx="0">
                  <c:v>SCC201E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Sheet1!$F$9</c:f>
              <c:numCache>
                <c:ptCount val="1"/>
                <c:pt idx="0">
                  <c:v>6167.04</c:v>
                </c:pt>
              </c:numCache>
            </c:numRef>
          </c:val>
        </c:ser>
        <c:ser>
          <c:idx val="5"/>
          <c:order val="5"/>
          <c:tx>
            <c:strRef>
              <c:f>Sheet1!$A$16</c:f>
              <c:strCache>
                <c:ptCount val="1"/>
                <c:pt idx="0">
                  <c:v>SCC201G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Sheet1!$F$16</c:f>
              <c:numCache>
                <c:ptCount val="1"/>
                <c:pt idx="0">
                  <c:v>1641.9743999999998</c:v>
                </c:pt>
              </c:numCache>
            </c:numRef>
          </c:val>
        </c:ser>
        <c:overlap val="-27"/>
        <c:gapWidth val="219"/>
        <c:axId val="56102498"/>
        <c:axId val="35160435"/>
      </c:barChart>
      <c:catAx>
        <c:axId val="56102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ELECTRIC vs GAS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160435"/>
        <c:crosses val="autoZero"/>
        <c:auto val="1"/>
        <c:lblOffset val="100"/>
        <c:tickLblSkip val="1"/>
        <c:noMultiLvlLbl val="0"/>
      </c:catAx>
      <c:valAx>
        <c:axId val="35160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AVERAGE ANNUAL COST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1024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1</xdr:row>
      <xdr:rowOff>95250</xdr:rowOff>
    </xdr:from>
    <xdr:to>
      <xdr:col>11</xdr:col>
      <xdr:colOff>304800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3314700" y="285750"/>
        <a:ext cx="69627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I7" sqref="I7"/>
    </sheetView>
  </sheetViews>
  <sheetFormatPr defaultColWidth="30.28125" defaultRowHeight="15"/>
  <cols>
    <col min="1" max="1" width="41.421875" style="2" customWidth="1"/>
    <col min="2" max="2" width="25.421875" style="1" customWidth="1"/>
    <col min="3" max="3" width="14.57421875" style="1" customWidth="1"/>
    <col min="4" max="4" width="14.8515625" style="1" customWidth="1"/>
    <col min="5" max="5" width="29.00390625" style="1" customWidth="1"/>
    <col min="6" max="6" width="30.28125" style="1" customWidth="1"/>
    <col min="7" max="7" width="24.00390625" style="1" customWidth="1"/>
    <col min="8" max="8" width="30.28125" style="1" customWidth="1"/>
    <col min="9" max="9" width="34.28125" style="1" customWidth="1"/>
    <col min="10" max="15" width="30.28125" style="2" customWidth="1"/>
    <col min="16" max="16384" width="30.28125" style="1" customWidth="1"/>
  </cols>
  <sheetData>
    <row r="1" spans="1:9" ht="60.75" thickBot="1">
      <c r="A1" s="36" t="s">
        <v>23</v>
      </c>
      <c r="B1" s="2"/>
      <c r="C1" s="2"/>
      <c r="D1" s="2"/>
      <c r="E1" s="2"/>
      <c r="F1" s="2"/>
      <c r="G1" s="2"/>
      <c r="H1" s="2"/>
      <c r="I1" s="2"/>
    </row>
    <row r="2" spans="2:11" ht="15">
      <c r="B2" s="2"/>
      <c r="C2" s="2"/>
      <c r="D2" s="2"/>
      <c r="E2" s="2"/>
      <c r="F2" s="2"/>
      <c r="G2" s="2"/>
      <c r="H2" s="3"/>
      <c r="I2" s="3"/>
      <c r="J2" s="3"/>
      <c r="K2" s="3"/>
    </row>
    <row r="3" spans="2:11" ht="15">
      <c r="B3" s="2"/>
      <c r="C3" s="2"/>
      <c r="D3" s="2"/>
      <c r="E3" s="2"/>
      <c r="F3" s="2"/>
      <c r="G3" s="2"/>
      <c r="H3" s="3"/>
      <c r="I3" s="3"/>
      <c r="J3" s="3"/>
      <c r="K3" s="3"/>
    </row>
    <row r="4" spans="2:11" ht="15.75" thickBot="1">
      <c r="B4" s="2"/>
      <c r="C4" s="2"/>
      <c r="D4" s="2"/>
      <c r="E4" s="2"/>
      <c r="F4" s="2"/>
      <c r="G4" s="2"/>
      <c r="H4" s="2"/>
      <c r="I4" s="40"/>
      <c r="J4" s="3"/>
      <c r="K4" s="3"/>
    </row>
    <row r="5" spans="1:11" ht="30.75" thickBot="1">
      <c r="A5" s="4" t="s">
        <v>29</v>
      </c>
      <c r="B5" s="5"/>
      <c r="C5" s="5"/>
      <c r="D5" s="16"/>
      <c r="E5" s="6"/>
      <c r="F5" s="7"/>
      <c r="G5" s="30"/>
      <c r="H5" s="2"/>
      <c r="I5" s="2"/>
      <c r="K5" s="3"/>
    </row>
    <row r="6" spans="1:15" ht="54" customHeight="1" thickBot="1">
      <c r="A6" s="27" t="s">
        <v>0</v>
      </c>
      <c r="B6" s="28" t="s">
        <v>1</v>
      </c>
      <c r="C6" s="28" t="s">
        <v>4</v>
      </c>
      <c r="D6" s="28" t="s">
        <v>21</v>
      </c>
      <c r="E6" s="28" t="s">
        <v>9</v>
      </c>
      <c r="F6" s="29" t="s">
        <v>10</v>
      </c>
      <c r="G6" s="35" t="s">
        <v>27</v>
      </c>
      <c r="H6" s="2"/>
      <c r="I6" s="2"/>
      <c r="K6" s="43"/>
      <c r="L6" s="43"/>
      <c r="M6" s="43"/>
      <c r="N6" s="43"/>
      <c r="O6" s="43"/>
    </row>
    <row r="7" spans="1:15" ht="36.75" customHeight="1">
      <c r="A7" s="23" t="s">
        <v>2</v>
      </c>
      <c r="B7" s="24" t="s">
        <v>3</v>
      </c>
      <c r="C7" s="24">
        <v>4.2</v>
      </c>
      <c r="D7" s="37">
        <f>A23</f>
        <v>0.16</v>
      </c>
      <c r="E7" s="25">
        <f>SUM(C7*D7)*D20</f>
        <v>8.064</v>
      </c>
      <c r="F7" s="26">
        <f>E7*D21</f>
        <v>2943.36</v>
      </c>
      <c r="G7" s="41">
        <f aca="true" t="shared" si="0" ref="G7:G12">SUM(F14-F7)</f>
        <v>-2234.3256</v>
      </c>
      <c r="H7" s="42"/>
      <c r="I7" s="44"/>
      <c r="J7" s="43"/>
      <c r="K7" s="43"/>
      <c r="L7" s="43"/>
      <c r="M7" s="43"/>
      <c r="N7" s="43"/>
      <c r="O7" s="43"/>
    </row>
    <row r="8" spans="1:15" ht="15">
      <c r="A8" s="8" t="s">
        <v>11</v>
      </c>
      <c r="B8" s="9" t="s">
        <v>3</v>
      </c>
      <c r="C8" s="9">
        <v>5.8</v>
      </c>
      <c r="D8" s="38">
        <f>A23</f>
        <v>0.16</v>
      </c>
      <c r="E8" s="10">
        <f>SUM(C8*D8)*D20</f>
        <v>11.136</v>
      </c>
      <c r="F8" s="11">
        <f>E8*D21</f>
        <v>4064.64</v>
      </c>
      <c r="G8" s="41">
        <f t="shared" si="0"/>
        <v>-2994.8687999999997</v>
      </c>
      <c r="H8" s="2"/>
      <c r="I8" s="44"/>
      <c r="J8" s="43"/>
      <c r="K8" s="43"/>
      <c r="L8" s="43"/>
      <c r="M8" s="43"/>
      <c r="N8" s="43"/>
      <c r="O8" s="43"/>
    </row>
    <row r="9" spans="1:15" ht="15.75" thickBot="1">
      <c r="A9" s="12" t="s">
        <v>13</v>
      </c>
      <c r="B9" s="13" t="s">
        <v>3</v>
      </c>
      <c r="C9" s="13">
        <v>8.8</v>
      </c>
      <c r="D9" s="39">
        <f>A23</f>
        <v>0.16</v>
      </c>
      <c r="E9" s="14">
        <f>SUM(C9*D9)*D20</f>
        <v>16.896</v>
      </c>
      <c r="F9" s="15">
        <f>E9*D21</f>
        <v>6167.04</v>
      </c>
      <c r="G9" s="41">
        <f t="shared" si="0"/>
        <v>-4525.0656</v>
      </c>
      <c r="H9" s="2"/>
      <c r="I9" s="43"/>
      <c r="J9" s="43"/>
      <c r="K9" s="43"/>
      <c r="L9" s="43"/>
      <c r="M9" s="43"/>
      <c r="N9" s="43"/>
      <c r="O9" s="43"/>
    </row>
    <row r="10" spans="1:15" ht="15">
      <c r="A10" s="23" t="s">
        <v>15</v>
      </c>
      <c r="B10" s="24" t="s">
        <v>3</v>
      </c>
      <c r="C10" s="24">
        <v>4.6</v>
      </c>
      <c r="D10" s="37">
        <f>A23</f>
        <v>0.16</v>
      </c>
      <c r="E10" s="25">
        <f>SUM(C10*D10)*D20</f>
        <v>8.832</v>
      </c>
      <c r="F10" s="26">
        <f>E10*D21</f>
        <v>3223.6800000000003</v>
      </c>
      <c r="G10" s="41">
        <f t="shared" si="0"/>
        <v>-2440.0104</v>
      </c>
      <c r="H10" s="2"/>
      <c r="I10" s="43"/>
      <c r="J10" s="43"/>
      <c r="K10" s="43"/>
      <c r="L10" s="43"/>
      <c r="M10" s="43"/>
      <c r="N10" s="43"/>
      <c r="O10" s="43"/>
    </row>
    <row r="11" spans="1:15" ht="15">
      <c r="A11" s="8" t="s">
        <v>17</v>
      </c>
      <c r="B11" s="9" t="s">
        <v>3</v>
      </c>
      <c r="C11" s="9">
        <v>6.4</v>
      </c>
      <c r="D11" s="38">
        <f>A23</f>
        <v>0.16</v>
      </c>
      <c r="E11" s="10">
        <f>SUM(C11*D11)*D20</f>
        <v>12.288</v>
      </c>
      <c r="F11" s="11">
        <f>E11*D21</f>
        <v>4485.12</v>
      </c>
      <c r="G11" s="41">
        <f t="shared" si="0"/>
        <v>-3303.3959999999997</v>
      </c>
      <c r="H11" s="3"/>
      <c r="I11" s="45"/>
      <c r="J11" s="43"/>
      <c r="K11" s="43"/>
      <c r="L11" s="43"/>
      <c r="M11" s="43"/>
      <c r="N11" s="43"/>
      <c r="O11" s="43"/>
    </row>
    <row r="12" spans="1:15" ht="15.75" thickBot="1">
      <c r="A12" s="12" t="s">
        <v>19</v>
      </c>
      <c r="B12" s="13" t="s">
        <v>3</v>
      </c>
      <c r="C12" s="13">
        <v>9.8</v>
      </c>
      <c r="D12" s="39">
        <f>A23</f>
        <v>0.16</v>
      </c>
      <c r="E12" s="14">
        <f>SUM(C12*D12)*D20</f>
        <v>18.816000000000003</v>
      </c>
      <c r="F12" s="15">
        <f>E12*D21</f>
        <v>6867.840000000001</v>
      </c>
      <c r="G12" s="41">
        <f t="shared" si="0"/>
        <v>-5039.277600000001</v>
      </c>
      <c r="H12" s="3"/>
      <c r="I12" s="43"/>
      <c r="J12" s="43"/>
      <c r="K12" s="43"/>
      <c r="L12" s="43"/>
      <c r="M12" s="43"/>
      <c r="N12" s="43"/>
      <c r="O12" s="43"/>
    </row>
    <row r="13" spans="1:15" ht="39" customHeight="1" thickBot="1">
      <c r="A13" s="47"/>
      <c r="B13" s="48"/>
      <c r="C13" s="48"/>
      <c r="D13" s="49"/>
      <c r="E13" s="48"/>
      <c r="F13" s="48"/>
      <c r="G13" s="35" t="s">
        <v>28</v>
      </c>
      <c r="H13" s="3"/>
      <c r="I13" s="43"/>
      <c r="J13" s="43"/>
      <c r="K13" s="43"/>
      <c r="L13" s="43"/>
      <c r="M13" s="43"/>
      <c r="N13" s="43"/>
      <c r="O13" s="43"/>
    </row>
    <row r="14" spans="1:15" ht="15">
      <c r="A14" s="23" t="s">
        <v>8</v>
      </c>
      <c r="B14" s="24" t="s">
        <v>7</v>
      </c>
      <c r="C14" s="24">
        <v>5.7</v>
      </c>
      <c r="D14" s="37">
        <f>A21</f>
        <v>0.0284</v>
      </c>
      <c r="E14" s="25">
        <f>SUM(C14*D14)*D20</f>
        <v>1.9425600000000003</v>
      </c>
      <c r="F14" s="26">
        <f>E14*D21</f>
        <v>709.0344000000001</v>
      </c>
      <c r="G14" s="41">
        <f aca="true" t="shared" si="1" ref="G14:G19">F7-F14</f>
        <v>2234.3256</v>
      </c>
      <c r="H14" s="3"/>
      <c r="I14" s="43"/>
      <c r="J14" s="43"/>
      <c r="K14" s="43"/>
      <c r="L14" s="43"/>
      <c r="M14" s="43"/>
      <c r="N14" s="43"/>
      <c r="O14" s="43"/>
    </row>
    <row r="15" spans="1:15" ht="15">
      <c r="A15" s="8" t="s">
        <v>12</v>
      </c>
      <c r="B15" s="9" t="s">
        <v>7</v>
      </c>
      <c r="C15" s="9">
        <v>8.6</v>
      </c>
      <c r="D15" s="38">
        <f>A21</f>
        <v>0.0284</v>
      </c>
      <c r="E15" s="10">
        <f>SUM(C15*D15)*D20</f>
        <v>2.93088</v>
      </c>
      <c r="F15" s="11">
        <f>E15*D21</f>
        <v>1069.7712000000001</v>
      </c>
      <c r="G15" s="41">
        <f t="shared" si="1"/>
        <v>2994.8687999999997</v>
      </c>
      <c r="H15" s="3"/>
      <c r="I15" s="43"/>
      <c r="J15" s="43"/>
      <c r="K15" s="43"/>
      <c r="L15" s="43"/>
      <c r="M15" s="43"/>
      <c r="N15" s="43"/>
      <c r="O15" s="43"/>
    </row>
    <row r="16" spans="1:15" ht="15.75" thickBot="1">
      <c r="A16" s="12" t="s">
        <v>14</v>
      </c>
      <c r="B16" s="13" t="s">
        <v>7</v>
      </c>
      <c r="C16" s="13">
        <v>13.2</v>
      </c>
      <c r="D16" s="39">
        <f>A21</f>
        <v>0.0284</v>
      </c>
      <c r="E16" s="14">
        <f>SUM(C16*D16)*D20</f>
        <v>4.4985599999999994</v>
      </c>
      <c r="F16" s="15">
        <f>E16*D21</f>
        <v>1641.9743999999998</v>
      </c>
      <c r="G16" s="41">
        <f t="shared" si="1"/>
        <v>4525.0656</v>
      </c>
      <c r="H16" s="3"/>
      <c r="I16" s="43"/>
      <c r="J16" s="43"/>
      <c r="K16" s="43"/>
      <c r="L16" s="43"/>
      <c r="M16" s="43"/>
      <c r="N16" s="43"/>
      <c r="O16" s="43"/>
    </row>
    <row r="17" spans="1:15" ht="15">
      <c r="A17" s="23" t="s">
        <v>16</v>
      </c>
      <c r="B17" s="24" t="s">
        <v>7</v>
      </c>
      <c r="C17" s="24">
        <v>6.3</v>
      </c>
      <c r="D17" s="37">
        <f>A21</f>
        <v>0.0284</v>
      </c>
      <c r="E17" s="25">
        <f>SUM(C17*D17)*D20</f>
        <v>2.14704</v>
      </c>
      <c r="F17" s="26">
        <f>E17*D21</f>
        <v>783.6696000000001</v>
      </c>
      <c r="G17" s="41">
        <f t="shared" si="1"/>
        <v>2440.0104</v>
      </c>
      <c r="H17" s="3"/>
      <c r="I17" s="43"/>
      <c r="J17" s="43"/>
      <c r="K17" s="43"/>
      <c r="L17" s="43"/>
      <c r="M17" s="43"/>
      <c r="N17" s="43"/>
      <c r="O17" s="43"/>
    </row>
    <row r="18" spans="1:15" ht="15">
      <c r="A18" s="8" t="s">
        <v>18</v>
      </c>
      <c r="B18" s="9" t="s">
        <v>7</v>
      </c>
      <c r="C18" s="9">
        <v>9.5</v>
      </c>
      <c r="D18" s="38">
        <f>A21</f>
        <v>0.0284</v>
      </c>
      <c r="E18" s="10">
        <f>SUM(C18*D18)*D20</f>
        <v>3.2376000000000005</v>
      </c>
      <c r="F18" s="11">
        <f>E18*D21</f>
        <v>1181.7240000000002</v>
      </c>
      <c r="G18" s="41">
        <f t="shared" si="1"/>
        <v>3303.3959999999997</v>
      </c>
      <c r="H18" s="2"/>
      <c r="I18" s="43"/>
      <c r="J18" s="43"/>
      <c r="K18" s="43"/>
      <c r="L18" s="43"/>
      <c r="M18" s="43"/>
      <c r="N18" s="43"/>
      <c r="O18" s="43"/>
    </row>
    <row r="19" spans="1:15" ht="15.75" thickBot="1">
      <c r="A19" s="12" t="s">
        <v>20</v>
      </c>
      <c r="B19" s="13" t="s">
        <v>7</v>
      </c>
      <c r="C19" s="13">
        <v>14.7</v>
      </c>
      <c r="D19" s="39">
        <f>A21</f>
        <v>0.0284</v>
      </c>
      <c r="E19" s="14">
        <f>SUM(C19*D19)*D20</f>
        <v>5.00976</v>
      </c>
      <c r="F19" s="15">
        <f>E19*D21</f>
        <v>1828.5624</v>
      </c>
      <c r="G19" s="46">
        <f t="shared" si="1"/>
        <v>5039.277600000001</v>
      </c>
      <c r="H19" s="2"/>
      <c r="I19" s="43"/>
      <c r="J19" s="43"/>
      <c r="K19" s="43"/>
      <c r="L19" s="43"/>
      <c r="M19" s="43"/>
      <c r="N19" s="43"/>
      <c r="O19" s="43"/>
    </row>
    <row r="20" spans="1:11" ht="45.75" thickBot="1">
      <c r="A20" s="31" t="s">
        <v>22</v>
      </c>
      <c r="B20" s="22"/>
      <c r="C20" s="32" t="s">
        <v>5</v>
      </c>
      <c r="D20" s="33">
        <v>12</v>
      </c>
      <c r="E20" s="34" t="s">
        <v>25</v>
      </c>
      <c r="F20" s="2"/>
      <c r="G20" s="2"/>
      <c r="H20" s="3"/>
      <c r="I20" s="2"/>
      <c r="J20" s="3"/>
      <c r="K20" s="3"/>
    </row>
    <row r="21" spans="1:9" ht="48.75" customHeight="1" thickBot="1">
      <c r="A21" s="17">
        <v>0.0284</v>
      </c>
      <c r="B21" s="22"/>
      <c r="C21" s="21" t="s">
        <v>6</v>
      </c>
      <c r="D21" s="19">
        <v>365</v>
      </c>
      <c r="E21" s="20" t="s">
        <v>26</v>
      </c>
      <c r="F21" s="2"/>
      <c r="G21" s="2"/>
      <c r="H21" s="3"/>
      <c r="I21" s="3"/>
    </row>
    <row r="22" spans="1:11" ht="30.75" thickBot="1">
      <c r="A22" s="18" t="s">
        <v>24</v>
      </c>
      <c r="B22" s="2"/>
      <c r="C22" s="2"/>
      <c r="D22" s="2"/>
      <c r="E22" s="2"/>
      <c r="F22" s="3"/>
      <c r="G22" s="44"/>
      <c r="H22" s="45"/>
      <c r="I22" s="2"/>
      <c r="K22" s="3"/>
    </row>
    <row r="23" spans="1:9" ht="39.75" customHeight="1" thickBot="1">
      <c r="A23" s="17">
        <v>0.16</v>
      </c>
      <c r="B23" s="2"/>
      <c r="C23" s="2"/>
      <c r="D23" s="2"/>
      <c r="E23" s="2"/>
      <c r="F23" s="3"/>
      <c r="G23" s="3"/>
      <c r="H23" s="3"/>
      <c r="I23" s="2"/>
    </row>
    <row r="24" spans="2:9" ht="34.5" customHeight="1">
      <c r="B24" s="2"/>
      <c r="C24" s="2"/>
      <c r="D24" s="2"/>
      <c r="E24" s="2"/>
      <c r="F24" s="2"/>
      <c r="G24" s="2"/>
      <c r="H24" s="2"/>
      <c r="I24" s="2"/>
    </row>
    <row r="25" spans="2:9" ht="15">
      <c r="B25" s="2"/>
      <c r="C25" s="2"/>
      <c r="D25" s="2"/>
      <c r="E25" s="2"/>
      <c r="F25" s="2"/>
      <c r="G25" s="2"/>
      <c r="H25" s="2"/>
      <c r="I25" s="2"/>
    </row>
    <row r="26" spans="2:9" ht="52.5" customHeight="1">
      <c r="B26" s="2"/>
      <c r="C26" s="2"/>
      <c r="D26" s="2"/>
      <c r="E26" s="2"/>
      <c r="F26" s="2"/>
      <c r="G26" s="2"/>
      <c r="H26" s="2"/>
      <c r="I26" s="2"/>
    </row>
    <row r="27" spans="2:9" ht="15">
      <c r="B27" s="2"/>
      <c r="C27" s="2"/>
      <c r="D27" s="2"/>
      <c r="E27" s="2"/>
      <c r="F27" s="2"/>
      <c r="G27" s="2"/>
      <c r="H27" s="2"/>
      <c r="I27" s="2"/>
    </row>
    <row r="28" spans="2:9" ht="15">
      <c r="B28" s="2"/>
      <c r="C28" s="2"/>
      <c r="D28" s="2"/>
      <c r="E28" s="2"/>
      <c r="F28" s="2"/>
      <c r="G28" s="2"/>
      <c r="H28" s="2"/>
      <c r="I28" s="2"/>
    </row>
    <row r="29" spans="2:9" ht="15">
      <c r="B29" s="2"/>
      <c r="C29" s="2"/>
      <c r="D29" s="2"/>
      <c r="E29" s="2"/>
      <c r="F29" s="2"/>
      <c r="G29" s="2"/>
      <c r="H29" s="2"/>
      <c r="I29" s="2"/>
    </row>
    <row r="30" spans="2:9" ht="15">
      <c r="B30" s="2"/>
      <c r="C30" s="2"/>
      <c r="D30" s="2"/>
      <c r="E30" s="2"/>
      <c r="F30" s="2"/>
      <c r="G30" s="2"/>
      <c r="H30" s="2"/>
      <c r="I30" s="2"/>
    </row>
    <row r="31" spans="2:9" ht="15">
      <c r="B31" s="2"/>
      <c r="C31" s="2"/>
      <c r="D31" s="2"/>
      <c r="E31" s="2"/>
      <c r="F31" s="2"/>
      <c r="G31" s="2"/>
      <c r="H31" s="2"/>
      <c r="I31" s="2"/>
    </row>
    <row r="32" spans="2:9" ht="15">
      <c r="B32" s="2"/>
      <c r="C32" s="2"/>
      <c r="D32" s="2"/>
      <c r="E32" s="2"/>
      <c r="F32" s="2"/>
      <c r="G32" s="2"/>
      <c r="H32" s="2"/>
      <c r="I32" s="2"/>
    </row>
    <row r="33" spans="2:9" ht="15">
      <c r="B33" s="2"/>
      <c r="C33" s="2"/>
      <c r="D33" s="2"/>
      <c r="E33" s="2"/>
      <c r="F33" s="2"/>
      <c r="G33" s="2"/>
      <c r="H33" s="2"/>
      <c r="I33" s="2"/>
    </row>
    <row r="34" spans="2:9" ht="15">
      <c r="B34" s="2"/>
      <c r="C34" s="2"/>
      <c r="D34" s="2"/>
      <c r="E34" s="2"/>
      <c r="F34" s="2"/>
      <c r="G34" s="2"/>
      <c r="H34" s="2"/>
      <c r="I34" s="2"/>
    </row>
    <row r="35" spans="2:9" ht="15">
      <c r="B35" s="2"/>
      <c r="C35" s="2"/>
      <c r="D35" s="2"/>
      <c r="E35" s="2"/>
      <c r="F35" s="2"/>
      <c r="G35" s="2"/>
      <c r="H35" s="2"/>
      <c r="I35" s="2"/>
    </row>
    <row r="36" spans="2:9" ht="15">
      <c r="B36" s="2"/>
      <c r="C36" s="2"/>
      <c r="D36" s="2"/>
      <c r="E36" s="2"/>
      <c r="F36" s="2"/>
      <c r="G36" s="2"/>
      <c r="H36" s="2"/>
      <c r="I36" s="2"/>
    </row>
    <row r="37" spans="2:9" ht="15">
      <c r="B37" s="2"/>
      <c r="C37" s="2"/>
      <c r="D37" s="2"/>
      <c r="E37" s="2"/>
      <c r="F37" s="2"/>
      <c r="G37" s="2"/>
      <c r="H37" s="2"/>
      <c r="I37" s="2"/>
    </row>
    <row r="38" spans="2:9" ht="15">
      <c r="B38" s="2"/>
      <c r="C38" s="2"/>
      <c r="D38" s="2"/>
      <c r="E38" s="2"/>
      <c r="F38" s="2"/>
      <c r="G38" s="2"/>
      <c r="H38" s="2"/>
      <c r="I38" s="2"/>
    </row>
    <row r="39" spans="2:9" ht="15">
      <c r="B39" s="2"/>
      <c r="C39" s="2"/>
      <c r="D39" s="2"/>
      <c r="E39" s="2"/>
      <c r="F39" s="2"/>
      <c r="G39" s="2"/>
      <c r="H39" s="2"/>
      <c r="I39" s="2"/>
    </row>
    <row r="40" spans="2:9" ht="15">
      <c r="B40" s="2"/>
      <c r="C40" s="2"/>
      <c r="D40" s="2"/>
      <c r="E40" s="2"/>
      <c r="F40" s="2"/>
      <c r="G40" s="2"/>
      <c r="H40" s="2"/>
      <c r="I40" s="2"/>
    </row>
    <row r="41" spans="2:9" ht="15">
      <c r="B41" s="2"/>
      <c r="C41" s="2"/>
      <c r="D41" s="2"/>
      <c r="E41" s="2"/>
      <c r="F41" s="2"/>
      <c r="G41" s="2"/>
      <c r="H41" s="2"/>
      <c r="I41" s="2"/>
    </row>
    <row r="42" spans="2:9" ht="15">
      <c r="B42" s="2"/>
      <c r="C42" s="2"/>
      <c r="D42" s="2"/>
      <c r="E42" s="2"/>
      <c r="F42" s="2"/>
      <c r="G42" s="2"/>
      <c r="H42" s="2"/>
      <c r="I42" s="2"/>
    </row>
    <row r="43" spans="2:9" ht="15">
      <c r="B43" s="2"/>
      <c r="C43" s="2"/>
      <c r="D43" s="2"/>
      <c r="E43" s="2"/>
      <c r="F43" s="2"/>
      <c r="G43" s="2"/>
      <c r="H43" s="2"/>
      <c r="I43" s="2"/>
    </row>
    <row r="44" ht="15">
      <c r="I44" s="2"/>
    </row>
  </sheetData>
  <sheetProtection/>
  <conditionalFormatting sqref="G7:G12">
    <cfRule type="cellIs" priority="2" dxfId="8" operator="greaterThan" stopIfTrue="1">
      <formula>0</formula>
    </cfRule>
    <cfRule type="cellIs" priority="3" dxfId="9" operator="lessThan" stopIfTrue="1">
      <formula>0</formula>
    </cfRule>
  </conditionalFormatting>
  <conditionalFormatting sqref="G14:G19">
    <cfRule type="cellIs" priority="1" dxfId="8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1" sqref="K11"/>
    </sheetView>
  </sheetViews>
  <sheetFormatPr defaultColWidth="9.140625" defaultRowHeight="15"/>
  <cols>
    <col min="8" max="8" width="40.421875" style="0" bestFit="1" customWidth="1"/>
    <col min="9" max="9" width="8.7109375" style="0" bestFit="1" customWidth="1"/>
    <col min="10" max="10" width="26.7109375" style="0" bestFit="1" customWidth="1"/>
    <col min="11" max="11" width="9.7109375" style="0" bestFit="1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</dc:creator>
  <cp:keywords/>
  <dc:description/>
  <cp:lastModifiedBy>Jamie</cp:lastModifiedBy>
  <dcterms:created xsi:type="dcterms:W3CDTF">2018-02-14T09:52:23Z</dcterms:created>
  <dcterms:modified xsi:type="dcterms:W3CDTF">2018-02-15T12:34:44Z</dcterms:modified>
  <cp:category/>
  <cp:version/>
  <cp:contentType/>
  <cp:contentStatus/>
</cp:coreProperties>
</file>